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terlaken\Documents\Molen de Korenbloem\"/>
    </mc:Choice>
  </mc:AlternateContent>
  <xr:revisionPtr revIDLastSave="0" documentId="8_{696C7074-5F21-48A9-BB42-3C2B843C2B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ieuw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19" i="3"/>
  <c r="F21" i="3"/>
  <c r="G33" i="3"/>
  <c r="G12" i="3"/>
  <c r="G19" i="3"/>
  <c r="G21" i="3"/>
  <c r="D19" i="3"/>
  <c r="B12" i="3"/>
  <c r="B19" i="3"/>
  <c r="B21" i="3"/>
  <c r="C12" i="3"/>
  <c r="C19" i="3"/>
  <c r="C21" i="3"/>
  <c r="D12" i="3"/>
  <c r="D21" i="3"/>
  <c r="E12" i="3"/>
  <c r="E19" i="3"/>
  <c r="E21" i="3"/>
  <c r="D31" i="3"/>
  <c r="B31" i="3"/>
  <c r="C31" i="3"/>
  <c r="B38" i="3"/>
  <c r="C38" i="3"/>
  <c r="D38" i="3"/>
  <c r="B39" i="3"/>
  <c r="C39" i="3"/>
  <c r="D39" i="3"/>
  <c r="G28" i="3"/>
  <c r="F31" i="3"/>
  <c r="F38" i="3"/>
  <c r="F39" i="3"/>
  <c r="G38" i="3"/>
  <c r="G29" i="3"/>
  <c r="G31" i="3"/>
  <c r="G39" i="3"/>
  <c r="E31" i="3"/>
  <c r="E38" i="3"/>
  <c r="E39" i="3"/>
</calcChain>
</file>

<file path=xl/sharedStrings.xml><?xml version="1.0" encoding="utf-8"?>
<sst xmlns="http://schemas.openxmlformats.org/spreadsheetml/2006/main" count="29" uniqueCount="29">
  <si>
    <t>Giften inwoners Ulvenhout e.o.</t>
  </si>
  <si>
    <t>Exploitatiekosten</t>
  </si>
  <si>
    <t>Huuropbrengsten</t>
  </si>
  <si>
    <t>Verkoop molenprodukten</t>
  </si>
  <si>
    <t xml:space="preserve">Schenkingen/acties </t>
  </si>
  <si>
    <t>Saldo</t>
  </si>
  <si>
    <t>Totaal Ontvangsten</t>
  </si>
  <si>
    <t>Totaal Kosten</t>
  </si>
  <si>
    <t>Grond en opstallen bij de molen</t>
  </si>
  <si>
    <t>Waarborg</t>
  </si>
  <si>
    <t>Molenkas</t>
  </si>
  <si>
    <t>Totaal Activa</t>
  </si>
  <si>
    <t>Totaal Passiva</t>
  </si>
  <si>
    <t>Voorraden</t>
  </si>
  <si>
    <t>Bank</t>
  </si>
  <si>
    <t xml:space="preserve">Hypotheek </t>
  </si>
  <si>
    <t>BALANS</t>
  </si>
  <si>
    <t>EXPLOITATIE</t>
  </si>
  <si>
    <t>Kapitaal (incl. bestemmingsreserve tot 2016)</t>
  </si>
  <si>
    <t xml:space="preserve">Onderhoud/restauratie </t>
  </si>
  <si>
    <t>Diversen opbrengsten (incl. rente)</t>
  </si>
  <si>
    <t>Nog te ontvangen bedragen</t>
  </si>
  <si>
    <t>Bestemmingsreserve</t>
  </si>
  <si>
    <t>Vrijval bestemmingssubsidie</t>
  </si>
  <si>
    <t>Diversen kosten (m.n. Molenkrant)</t>
  </si>
  <si>
    <t>Reservering bestemmingssubsidie</t>
  </si>
  <si>
    <t>Nog te ontvangen facturen</t>
  </si>
  <si>
    <t>Kosten bestuur</t>
  </si>
  <si>
    <t xml:space="preserve">Subsidies (m.n. SIM/BRIM, Gemeente, Provincie)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</si>
</sst>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 * #,##0_ ;_ * \-#,##0_ ;_ * &quot;-&quot;??_ ;_ @_ "/>
    <numFmt numFmtId="166" formatCode="_ * #,##0.0000_ ;_ * \-#,##0.0000_ ;_ * &quot;-&quot;??_ ;_ @_ "/>
  </numFmts>
  <fonts count="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2" applyFont="1"/>
    <xf numFmtId="165" fontId="0" fillId="0" borderId="0" xfId="2" applyNumberFormat="1" applyFont="1"/>
    <xf numFmtId="0" fontId="3" fillId="0" borderId="0" xfId="0" applyFont="1"/>
    <xf numFmtId="43" fontId="4" fillId="0" borderId="0" xfId="2" applyFont="1"/>
    <xf numFmtId="43" fontId="0" fillId="0" borderId="2" xfId="2" applyFont="1" applyBorder="1"/>
    <xf numFmtId="165" fontId="0" fillId="0" borderId="2" xfId="2" applyNumberFormat="1" applyFont="1" applyBorder="1"/>
    <xf numFmtId="165" fontId="3" fillId="0" borderId="2" xfId="2" applyNumberFormat="1" applyFont="1" applyFill="1" applyBorder="1" applyAlignment="1">
      <alignment horizontal="right"/>
    </xf>
    <xf numFmtId="165" fontId="0" fillId="0" borderId="3" xfId="2" applyNumberFormat="1" applyFont="1" applyBorder="1"/>
    <xf numFmtId="165" fontId="3" fillId="0" borderId="2" xfId="2" applyNumberFormat="1" applyFont="1" applyBorder="1"/>
    <xf numFmtId="165" fontId="3" fillId="0" borderId="3" xfId="2" applyNumberFormat="1" applyFont="1" applyBorder="1"/>
    <xf numFmtId="43" fontId="0" fillId="2" borderId="2" xfId="2" applyFont="1" applyFill="1" applyBorder="1"/>
    <xf numFmtId="43" fontId="0" fillId="2" borderId="3" xfId="2" applyFont="1" applyFill="1" applyBorder="1"/>
    <xf numFmtId="43" fontId="3" fillId="2" borderId="2" xfId="2" applyFont="1" applyFill="1" applyBorder="1"/>
    <xf numFmtId="43" fontId="3" fillId="2" borderId="3" xfId="2" applyFont="1" applyFill="1" applyBorder="1"/>
    <xf numFmtId="43" fontId="3" fillId="2" borderId="1" xfId="2" applyFont="1" applyFill="1" applyBorder="1"/>
    <xf numFmtId="1" fontId="3" fillId="2" borderId="1" xfId="2" applyNumberFormat="1" applyFont="1" applyFill="1" applyBorder="1" applyAlignment="1">
      <alignment horizontal="right"/>
    </xf>
    <xf numFmtId="165" fontId="0" fillId="0" borderId="2" xfId="2" applyNumberFormat="1" applyFont="1" applyFill="1" applyBorder="1"/>
    <xf numFmtId="165" fontId="0" fillId="0" borderId="3" xfId="2" applyNumberFormat="1" applyFont="1" applyFill="1" applyBorder="1"/>
    <xf numFmtId="43" fontId="3" fillId="2" borderId="6" xfId="2" applyFont="1" applyFill="1" applyBorder="1"/>
    <xf numFmtId="43" fontId="0" fillId="2" borderId="4" xfId="2" applyFont="1" applyFill="1" applyBorder="1"/>
    <xf numFmtId="43" fontId="0" fillId="2" borderId="5" xfId="2" applyFont="1" applyFill="1" applyBorder="1"/>
    <xf numFmtId="43" fontId="3" fillId="2" borderId="4" xfId="2" applyFont="1" applyFill="1" applyBorder="1"/>
    <xf numFmtId="43" fontId="3" fillId="2" borderId="5" xfId="2" applyFont="1" applyFill="1" applyBorder="1"/>
    <xf numFmtId="1" fontId="3" fillId="2" borderId="6" xfId="2" applyNumberFormat="1" applyFont="1" applyFill="1" applyBorder="1" applyAlignment="1">
      <alignment horizontal="right"/>
    </xf>
    <xf numFmtId="43" fontId="0" fillId="0" borderId="4" xfId="2" applyFont="1" applyBorder="1"/>
    <xf numFmtId="165" fontId="3" fillId="0" borderId="4" xfId="2" applyNumberFormat="1" applyFont="1" applyBorder="1"/>
    <xf numFmtId="165" fontId="0" fillId="0" borderId="4" xfId="2" applyNumberFormat="1" applyFont="1" applyBorder="1"/>
    <xf numFmtId="165" fontId="3" fillId="0" borderId="5" xfId="2" applyNumberFormat="1" applyFont="1" applyBorder="1"/>
    <xf numFmtId="165" fontId="1" fillId="0" borderId="0" xfId="2" applyNumberFormat="1" applyFont="1"/>
    <xf numFmtId="165" fontId="1" fillId="0" borderId="7" xfId="2" applyNumberFormat="1" applyFont="1" applyBorder="1"/>
    <xf numFmtId="165" fontId="1" fillId="0" borderId="2" xfId="2" applyNumberFormat="1" applyFont="1" applyBorder="1"/>
    <xf numFmtId="165" fontId="1" fillId="0" borderId="3" xfId="2" applyNumberFormat="1" applyFont="1" applyBorder="1"/>
    <xf numFmtId="165" fontId="1" fillId="0" borderId="4" xfId="2" applyNumberFormat="1" applyFont="1" applyBorder="1"/>
    <xf numFmtId="165" fontId="1" fillId="0" borderId="5" xfId="2" applyNumberFormat="1" applyFont="1" applyBorder="1"/>
    <xf numFmtId="166" fontId="0" fillId="0" borderId="0" xfId="2" applyNumberFormat="1" applyFont="1"/>
  </cellXfs>
  <cellStyles count="3">
    <cellStyle name="Euro" xfId="1" xr:uid="{00000000-0005-0000-0000-000000000000}"/>
    <cellStyle name="Komma" xfId="2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1"/>
  <sheetViews>
    <sheetView showGridLines="0" tabSelected="1" workbookViewId="0">
      <selection activeCell="A18" sqref="A18"/>
    </sheetView>
  </sheetViews>
  <sheetFormatPr defaultRowHeight="12.75" x14ac:dyDescent="0.2"/>
  <cols>
    <col min="1" max="1" width="47.625" style="1" customWidth="1"/>
    <col min="2" max="6" width="10.625" style="1" customWidth="1"/>
    <col min="7" max="7" width="10.625" style="2" customWidth="1"/>
    <col min="8" max="8" width="10" bestFit="1" customWidth="1"/>
  </cols>
  <sheetData>
    <row r="3" spans="1:7" x14ac:dyDescent="0.2">
      <c r="A3" s="15" t="s">
        <v>17</v>
      </c>
      <c r="B3" s="24">
        <v>2019</v>
      </c>
      <c r="C3" s="16">
        <v>2018</v>
      </c>
      <c r="D3" s="16">
        <v>2017</v>
      </c>
      <c r="E3" s="16">
        <v>2016</v>
      </c>
      <c r="F3" s="16">
        <v>2015</v>
      </c>
      <c r="G3" s="16">
        <v>2014</v>
      </c>
    </row>
    <row r="4" spans="1:7" x14ac:dyDescent="0.2">
      <c r="A4" s="11"/>
      <c r="B4" s="27"/>
      <c r="C4" s="6"/>
      <c r="D4" s="6"/>
      <c r="E4" s="6"/>
      <c r="F4" s="6"/>
      <c r="G4" s="7"/>
    </row>
    <row r="5" spans="1:7" x14ac:dyDescent="0.2">
      <c r="A5" s="11" t="s">
        <v>0</v>
      </c>
      <c r="B5" s="29">
        <v>4047</v>
      </c>
      <c r="C5" s="31">
        <v>3425</v>
      </c>
      <c r="D5" s="2">
        <v>3095</v>
      </c>
      <c r="E5" s="6">
        <v>4215</v>
      </c>
      <c r="F5" s="6">
        <v>3125</v>
      </c>
      <c r="G5" s="6">
        <v>2742</v>
      </c>
    </row>
    <row r="6" spans="1:7" x14ac:dyDescent="0.2">
      <c r="A6" s="11" t="s">
        <v>4</v>
      </c>
      <c r="B6" s="29">
        <v>1010</v>
      </c>
      <c r="C6" s="31">
        <v>2446.21</v>
      </c>
      <c r="D6" s="29">
        <v>1000</v>
      </c>
      <c r="E6" s="6">
        <v>1727.52</v>
      </c>
      <c r="F6" s="6">
        <v>1200</v>
      </c>
      <c r="G6" s="6">
        <v>1000</v>
      </c>
    </row>
    <row r="7" spans="1:7" x14ac:dyDescent="0.2">
      <c r="A7" s="11" t="s">
        <v>2</v>
      </c>
      <c r="B7" s="29">
        <v>2984.2399999999993</v>
      </c>
      <c r="C7" s="31">
        <v>3020.6099999999992</v>
      </c>
      <c r="D7" s="2">
        <v>4027.1999999999994</v>
      </c>
      <c r="E7" s="6">
        <v>3208.4999999999995</v>
      </c>
      <c r="F7" s="6">
        <v>2498</v>
      </c>
      <c r="G7" s="6">
        <v>2398</v>
      </c>
    </row>
    <row r="8" spans="1:7" x14ac:dyDescent="0.2">
      <c r="A8" s="11" t="s">
        <v>3</v>
      </c>
      <c r="B8" s="29">
        <v>2070.37</v>
      </c>
      <c r="C8" s="31">
        <v>4059.4300000000003</v>
      </c>
      <c r="D8" s="2">
        <v>4309.7299999999996</v>
      </c>
      <c r="E8" s="6">
        <v>5098.62</v>
      </c>
      <c r="F8" s="6">
        <v>4122.3799999999992</v>
      </c>
      <c r="G8" s="6">
        <v>2110</v>
      </c>
    </row>
    <row r="9" spans="1:7" x14ac:dyDescent="0.2">
      <c r="A9" s="11" t="s">
        <v>28</v>
      </c>
      <c r="B9" s="29">
        <v>19500</v>
      </c>
      <c r="C9" s="31">
        <v>22500</v>
      </c>
      <c r="D9" s="2">
        <v>9500</v>
      </c>
      <c r="E9" s="6">
        <v>15179.5</v>
      </c>
      <c r="F9" s="6">
        <v>11245</v>
      </c>
      <c r="G9" s="6">
        <v>4500</v>
      </c>
    </row>
    <row r="10" spans="1:7" x14ac:dyDescent="0.2">
      <c r="A10" s="11" t="s">
        <v>23</v>
      </c>
      <c r="B10" s="29">
        <v>0</v>
      </c>
      <c r="C10" s="31">
        <v>11328.599999999999</v>
      </c>
      <c r="D10" s="6"/>
      <c r="E10" s="6"/>
      <c r="F10" s="6"/>
      <c r="G10" s="6"/>
    </row>
    <row r="11" spans="1:7" x14ac:dyDescent="0.2">
      <c r="A11" s="12" t="s">
        <v>20</v>
      </c>
      <c r="B11" s="30">
        <v>2.6</v>
      </c>
      <c r="C11" s="32">
        <v>3.31</v>
      </c>
      <c r="D11" s="8">
        <v>10.36</v>
      </c>
      <c r="E11" s="8">
        <v>66.25</v>
      </c>
      <c r="F11" s="8">
        <v>122.39</v>
      </c>
      <c r="G11" s="8">
        <v>971.86</v>
      </c>
    </row>
    <row r="12" spans="1:7" s="3" customFormat="1" x14ac:dyDescent="0.2">
      <c r="A12" s="13" t="s">
        <v>6</v>
      </c>
      <c r="B12" s="26">
        <f t="shared" ref="B12:G12" si="0">SUM(B5:B11)</f>
        <v>29614.21</v>
      </c>
      <c r="C12" s="9">
        <f t="shared" si="0"/>
        <v>46783.159999999996</v>
      </c>
      <c r="D12" s="9">
        <f t="shared" si="0"/>
        <v>21942.29</v>
      </c>
      <c r="E12" s="9">
        <f t="shared" si="0"/>
        <v>29495.39</v>
      </c>
      <c r="F12" s="9">
        <f t="shared" si="0"/>
        <v>22312.769999999997</v>
      </c>
      <c r="G12" s="9">
        <f t="shared" si="0"/>
        <v>13721.86</v>
      </c>
    </row>
    <row r="13" spans="1:7" x14ac:dyDescent="0.2">
      <c r="A13" s="11"/>
      <c r="B13" s="27"/>
      <c r="C13" s="6"/>
      <c r="D13" s="6"/>
      <c r="E13" s="6"/>
      <c r="F13" s="6"/>
      <c r="G13" s="6"/>
    </row>
    <row r="14" spans="1:7" x14ac:dyDescent="0.2">
      <c r="A14" s="11" t="s">
        <v>19</v>
      </c>
      <c r="B14" s="33">
        <v>3702</v>
      </c>
      <c r="C14" s="31">
        <v>32369.615000000002</v>
      </c>
      <c r="D14" s="29">
        <v>1617.61</v>
      </c>
      <c r="E14" s="6">
        <v>20043.469999999998</v>
      </c>
      <c r="F14" s="6">
        <v>16862.560000000001</v>
      </c>
      <c r="G14" s="6">
        <v>571.87</v>
      </c>
    </row>
    <row r="15" spans="1:7" x14ac:dyDescent="0.2">
      <c r="A15" s="11" t="s">
        <v>1</v>
      </c>
      <c r="B15" s="33">
        <v>7644.9100000000008</v>
      </c>
      <c r="C15" s="31">
        <v>8939.4193482456139</v>
      </c>
      <c r="D15" s="29">
        <v>8339.6366684210516</v>
      </c>
      <c r="E15" s="6">
        <v>8234.8317833333349</v>
      </c>
      <c r="F15" s="6">
        <v>7871.81</v>
      </c>
      <c r="G15" s="6">
        <v>8821.15</v>
      </c>
    </row>
    <row r="16" spans="1:7" x14ac:dyDescent="0.2">
      <c r="A16" s="11" t="s">
        <v>27</v>
      </c>
      <c r="B16" s="33">
        <v>265.28000000000003</v>
      </c>
      <c r="C16" s="31">
        <v>174.8</v>
      </c>
      <c r="D16" s="2">
        <v>187.35000000000002</v>
      </c>
      <c r="E16" s="6">
        <v>145.29000000000002</v>
      </c>
      <c r="F16" s="6">
        <v>211.70999999999998</v>
      </c>
      <c r="G16" s="6">
        <v>292.89</v>
      </c>
    </row>
    <row r="17" spans="1:7" x14ac:dyDescent="0.2">
      <c r="A17" s="11" t="s">
        <v>24</v>
      </c>
      <c r="B17" s="33">
        <v>962</v>
      </c>
      <c r="C17" s="31">
        <v>1045.4000000000001</v>
      </c>
      <c r="D17" s="2">
        <v>995.4</v>
      </c>
      <c r="E17" s="6">
        <v>2113.7200000000003</v>
      </c>
      <c r="F17" s="6">
        <v>1192.6599999999999</v>
      </c>
      <c r="G17" s="6">
        <v>949.85</v>
      </c>
    </row>
    <row r="18" spans="1:7" x14ac:dyDescent="0.2">
      <c r="A18" s="12" t="s">
        <v>25</v>
      </c>
      <c r="B18" s="34">
        <v>15798</v>
      </c>
      <c r="C18" s="32">
        <v>0</v>
      </c>
      <c r="D18" s="8">
        <v>7882.39</v>
      </c>
      <c r="E18" s="8">
        <v>6909.8899999999994</v>
      </c>
      <c r="F18" s="8">
        <v>0</v>
      </c>
      <c r="G18" s="8"/>
    </row>
    <row r="19" spans="1:7" s="3" customFormat="1" x14ac:dyDescent="0.2">
      <c r="A19" s="13" t="s">
        <v>7</v>
      </c>
      <c r="B19" s="26">
        <f t="shared" ref="B19" si="1">SUM(B14:B18)</f>
        <v>28372.190000000002</v>
      </c>
      <c r="C19" s="9">
        <f t="shared" ref="C19:D19" si="2">SUM(C14:C18)</f>
        <v>42529.23434824562</v>
      </c>
      <c r="D19" s="9">
        <f t="shared" si="2"/>
        <v>19022.386668421052</v>
      </c>
      <c r="E19" s="9">
        <f>SUM(E14:E18)</f>
        <v>37447.201783333338</v>
      </c>
      <c r="F19" s="9">
        <f t="shared" ref="F19:G19" si="3">SUM(F14:F18)</f>
        <v>26138.74</v>
      </c>
      <c r="G19" s="9">
        <f t="shared" si="3"/>
        <v>10635.76</v>
      </c>
    </row>
    <row r="20" spans="1:7" x14ac:dyDescent="0.2">
      <c r="A20" s="11"/>
      <c r="B20" s="25"/>
      <c r="C20" s="5"/>
      <c r="D20" s="5"/>
      <c r="E20" s="5"/>
      <c r="F20" s="5"/>
      <c r="G20" s="6"/>
    </row>
    <row r="21" spans="1:7" x14ac:dyDescent="0.2">
      <c r="A21" s="14" t="s">
        <v>5</v>
      </c>
      <c r="B21" s="28">
        <f t="shared" ref="B21:D21" si="4">B12-B19</f>
        <v>1242.0199999999968</v>
      </c>
      <c r="C21" s="10">
        <f t="shared" si="4"/>
        <v>4253.9256517543763</v>
      </c>
      <c r="D21" s="10">
        <f t="shared" si="4"/>
        <v>2919.9033315789493</v>
      </c>
      <c r="E21" s="10">
        <f>E12-E19</f>
        <v>-7951.8117833333381</v>
      </c>
      <c r="F21" s="10">
        <f>F12-F19</f>
        <v>-3825.9700000000048</v>
      </c>
      <c r="G21" s="10">
        <f>G12-G19</f>
        <v>3086.1000000000004</v>
      </c>
    </row>
    <row r="24" spans="1:7" x14ac:dyDescent="0.2">
      <c r="A24" s="19" t="s">
        <v>16</v>
      </c>
      <c r="B24" s="16">
        <v>2019</v>
      </c>
      <c r="C24" s="16">
        <v>2018</v>
      </c>
      <c r="D24" s="16">
        <v>2017</v>
      </c>
      <c r="E24" s="16">
        <v>2016</v>
      </c>
      <c r="F24" s="16">
        <v>2015</v>
      </c>
      <c r="G24" s="16">
        <v>2014</v>
      </c>
    </row>
    <row r="25" spans="1:7" x14ac:dyDescent="0.2">
      <c r="A25" s="20"/>
      <c r="B25" s="5"/>
      <c r="C25" s="5"/>
      <c r="D25" s="5"/>
      <c r="E25" s="5"/>
      <c r="F25" s="5"/>
      <c r="G25" s="6"/>
    </row>
    <row r="26" spans="1:7" x14ac:dyDescent="0.2">
      <c r="A26" s="20" t="s">
        <v>8</v>
      </c>
      <c r="B26" s="6">
        <v>92698.74</v>
      </c>
      <c r="C26" s="6">
        <v>92698.74</v>
      </c>
      <c r="D26" s="2">
        <v>92698.74</v>
      </c>
      <c r="E26" s="6">
        <v>92698.74</v>
      </c>
      <c r="F26" s="6">
        <v>92698.74</v>
      </c>
      <c r="G26" s="6">
        <v>92698.74</v>
      </c>
    </row>
    <row r="27" spans="1:7" x14ac:dyDescent="0.2">
      <c r="A27" s="20" t="s">
        <v>13</v>
      </c>
      <c r="B27" s="6">
        <v>343.88</v>
      </c>
      <c r="C27" s="6">
        <v>579.15219999999999</v>
      </c>
      <c r="D27" s="2">
        <v>536.47154824561403</v>
      </c>
      <c r="E27" s="6">
        <v>566.20821666666666</v>
      </c>
      <c r="F27" s="6">
        <v>200</v>
      </c>
      <c r="G27" s="6">
        <v>200</v>
      </c>
    </row>
    <row r="28" spans="1:7" x14ac:dyDescent="0.2">
      <c r="A28" s="20" t="s">
        <v>21</v>
      </c>
      <c r="B28" s="6">
        <v>5652</v>
      </c>
      <c r="C28" s="6">
        <v>4373.6000000000004</v>
      </c>
      <c r="D28" s="29">
        <v>0</v>
      </c>
      <c r="E28" s="6">
        <v>4114.7</v>
      </c>
      <c r="F28" s="6">
        <v>9488</v>
      </c>
      <c r="G28" s="17">
        <f>3193+448.39</f>
        <v>3641.39</v>
      </c>
    </row>
    <row r="29" spans="1:7" x14ac:dyDescent="0.2">
      <c r="A29" s="20" t="s">
        <v>14</v>
      </c>
      <c r="B29" s="6">
        <v>58330.03</v>
      </c>
      <c r="C29" s="6">
        <v>41277.629999999997</v>
      </c>
      <c r="D29" s="2">
        <v>26576.87</v>
      </c>
      <c r="E29" s="6">
        <v>12197.95</v>
      </c>
      <c r="F29" s="6">
        <v>7922.62</v>
      </c>
      <c r="G29" s="6">
        <f>1037.82+17277.18</f>
        <v>18315</v>
      </c>
    </row>
    <row r="30" spans="1:7" x14ac:dyDescent="0.2">
      <c r="A30" s="21" t="s">
        <v>10</v>
      </c>
      <c r="B30" s="8">
        <v>270</v>
      </c>
      <c r="C30" s="8">
        <v>1250</v>
      </c>
      <c r="D30" s="8">
        <v>1409.5</v>
      </c>
      <c r="E30" s="8">
        <v>898</v>
      </c>
      <c r="F30" s="8">
        <v>1181.0999999999999</v>
      </c>
      <c r="G30" s="18">
        <v>1060</v>
      </c>
    </row>
    <row r="31" spans="1:7" s="3" customFormat="1" x14ac:dyDescent="0.2">
      <c r="A31" s="22" t="s">
        <v>11</v>
      </c>
      <c r="B31" s="9">
        <f>SUM(B26:B30)</f>
        <v>157294.65000000002</v>
      </c>
      <c r="C31" s="9">
        <f>SUM(C26:C30)</f>
        <v>140179.12220000001</v>
      </c>
      <c r="D31" s="9">
        <f>SUM(D26:D30)</f>
        <v>121221.58154824561</v>
      </c>
      <c r="E31" s="9">
        <f>SUM(E26:E30)</f>
        <v>110475.59821666667</v>
      </c>
      <c r="F31" s="9">
        <f t="shared" ref="F31:G31" si="5">SUM(F26:F30)</f>
        <v>111490.46</v>
      </c>
      <c r="G31" s="9">
        <f t="shared" si="5"/>
        <v>115915.13</v>
      </c>
    </row>
    <row r="32" spans="1:7" x14ac:dyDescent="0.2">
      <c r="A32" s="20"/>
      <c r="B32" s="5"/>
      <c r="C32" s="5"/>
      <c r="D32" s="5"/>
      <c r="E32" s="5"/>
      <c r="F32" s="5"/>
      <c r="G32" s="6"/>
    </row>
    <row r="33" spans="1:7" x14ac:dyDescent="0.2">
      <c r="A33" s="20" t="s">
        <v>18</v>
      </c>
      <c r="B33" s="6">
        <v>50133.39</v>
      </c>
      <c r="C33" s="6">
        <v>48891.367200000001</v>
      </c>
      <c r="D33" s="2">
        <v>44637.44154824561</v>
      </c>
      <c r="E33" s="6">
        <v>41717.538216666668</v>
      </c>
      <c r="F33" s="6">
        <v>49669.35000000002</v>
      </c>
      <c r="G33" s="6">
        <f>F33-F21</f>
        <v>53495.320000000022</v>
      </c>
    </row>
    <row r="34" spans="1:7" x14ac:dyDescent="0.2">
      <c r="A34" s="20" t="s">
        <v>22</v>
      </c>
      <c r="B34" s="6">
        <v>19261.68</v>
      </c>
      <c r="C34" s="6">
        <v>3463.68</v>
      </c>
      <c r="D34" s="2">
        <v>14792.279999999999</v>
      </c>
      <c r="E34" s="6">
        <v>6909.8899999999994</v>
      </c>
      <c r="F34" s="6">
        <v>0</v>
      </c>
      <c r="G34" s="6">
        <v>0</v>
      </c>
    </row>
    <row r="35" spans="1:7" x14ac:dyDescent="0.2">
      <c r="A35" s="20" t="s">
        <v>15</v>
      </c>
      <c r="B35" s="6">
        <v>58552.130000000005</v>
      </c>
      <c r="C35" s="6">
        <v>59420.210000000006</v>
      </c>
      <c r="D35" s="2">
        <v>60253.48</v>
      </c>
      <c r="E35" s="6">
        <v>61053.32</v>
      </c>
      <c r="F35" s="6">
        <v>61821.11</v>
      </c>
      <c r="G35" s="6">
        <v>62419.81</v>
      </c>
    </row>
    <row r="36" spans="1:7" x14ac:dyDescent="0.2">
      <c r="A36" s="20" t="s">
        <v>9</v>
      </c>
      <c r="B36" s="6">
        <v>220.85</v>
      </c>
      <c r="C36" s="6">
        <v>220.85</v>
      </c>
      <c r="D36" s="2">
        <v>220.85</v>
      </c>
      <c r="E36" s="6">
        <v>220.85</v>
      </c>
      <c r="F36" s="6">
        <v>0</v>
      </c>
      <c r="G36" s="6">
        <v>0</v>
      </c>
    </row>
    <row r="37" spans="1:7" x14ac:dyDescent="0.2">
      <c r="A37" s="21" t="s">
        <v>26</v>
      </c>
      <c r="B37" s="8">
        <v>29126.6</v>
      </c>
      <c r="C37" s="8">
        <v>28183.014999999999</v>
      </c>
      <c r="D37" s="8">
        <v>1317.53</v>
      </c>
      <c r="E37" s="8">
        <v>574</v>
      </c>
      <c r="F37" s="8">
        <v>0</v>
      </c>
      <c r="G37" s="8">
        <v>0</v>
      </c>
    </row>
    <row r="38" spans="1:7" s="3" customFormat="1" x14ac:dyDescent="0.2">
      <c r="A38" s="23" t="s">
        <v>12</v>
      </c>
      <c r="B38" s="10">
        <f>SUM(B33:B37)</f>
        <v>157294.65000000002</v>
      </c>
      <c r="C38" s="10">
        <f>SUM(C33:C37)</f>
        <v>140179.12220000001</v>
      </c>
      <c r="D38" s="10">
        <f>SUM(D33:D37)</f>
        <v>121221.58154824562</v>
      </c>
      <c r="E38" s="10">
        <f>SUM(E33:E37)</f>
        <v>110475.59821666667</v>
      </c>
      <c r="F38" s="10">
        <f t="shared" ref="F38" si="6">SUM(F33:F37)</f>
        <v>111490.46000000002</v>
      </c>
      <c r="G38" s="10">
        <f>SUM(G33:G37)</f>
        <v>115915.13000000002</v>
      </c>
    </row>
    <row r="39" spans="1:7" x14ac:dyDescent="0.2">
      <c r="B39" s="35">
        <f t="shared" ref="B39:D39" si="7">B31-B38</f>
        <v>0</v>
      </c>
      <c r="C39" s="1">
        <f t="shared" si="7"/>
        <v>0</v>
      </c>
      <c r="D39" s="1">
        <f t="shared" si="7"/>
        <v>0</v>
      </c>
      <c r="E39" s="1">
        <f>E31-E38</f>
        <v>0</v>
      </c>
      <c r="F39" s="1">
        <f t="shared" ref="F39:G39" si="8">F31-F38</f>
        <v>0</v>
      </c>
      <c r="G39" s="2">
        <f t="shared" si="8"/>
        <v>0</v>
      </c>
    </row>
    <row r="40" spans="1:7" x14ac:dyDescent="0.2">
      <c r="A40" s="4"/>
      <c r="B40" s="4"/>
      <c r="C40" s="4"/>
      <c r="D40" s="4"/>
    </row>
    <row r="41" spans="1:7" x14ac:dyDescent="0.2">
      <c r="B41" s="2"/>
      <c r="C41" s="2"/>
      <c r="D41" s="2"/>
      <c r="E41" s="2"/>
      <c r="F41" s="2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nieuw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Aert van der Goes van Naters</dc:creator>
  <cp:lastModifiedBy>Peter van der Westerlaken</cp:lastModifiedBy>
  <cp:lastPrinted>2014-05-14T17:42:49Z</cp:lastPrinted>
  <dcterms:created xsi:type="dcterms:W3CDTF">2012-03-08T18:28:02Z</dcterms:created>
  <dcterms:modified xsi:type="dcterms:W3CDTF">2021-02-03T09:06:17Z</dcterms:modified>
</cp:coreProperties>
</file>